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5" windowWidth="11280" windowHeight="5850" tabRatio="816" activeTab="0"/>
  </bookViews>
  <sheets>
    <sheet name="СОШ Аян" sheetId="1" r:id="rId1"/>
  </sheets>
  <definedNames>
    <definedName name="_xlnm.Print_Area" localSheetId="0">'СОШ Аян'!$A$1:$G$183</definedName>
  </definedNames>
  <calcPr fullCalcOnLoad="1" fullPrecision="0"/>
</workbook>
</file>

<file path=xl/sharedStrings.xml><?xml version="1.0" encoding="utf-8"?>
<sst xmlns="http://schemas.openxmlformats.org/spreadsheetml/2006/main" count="161" uniqueCount="105">
  <si>
    <t>Единица измерения</t>
  </si>
  <si>
    <t>Заведующий МКУ "ЦБУ"</t>
  </si>
  <si>
    <t xml:space="preserve">Расчеты к бюджетной смете </t>
  </si>
  <si>
    <t>(местный бюджет)</t>
  </si>
  <si>
    <t>Наименование расходов</t>
  </si>
  <si>
    <t>Сумма в месяц (согласно штатному расписанию), рублей</t>
  </si>
  <si>
    <t>Количество месяцев</t>
  </si>
  <si>
    <t>Сумма, руб. (гр. 2 х гр. 3)</t>
  </si>
  <si>
    <t>ВСЕГО</t>
  </si>
  <si>
    <t>Место назначения</t>
  </si>
  <si>
    <t>Количество командировок</t>
  </si>
  <si>
    <t>Численность работников</t>
  </si>
  <si>
    <t>Сумма, руб. (гр. 3 х гр. 4* х гр. 5 х 0,370*)</t>
  </si>
  <si>
    <t>Проезд в отпуск</t>
  </si>
  <si>
    <t>Итого:</t>
  </si>
  <si>
    <t>N п/п</t>
  </si>
  <si>
    <t>Количество номеров</t>
  </si>
  <si>
    <t>Количество платежей в год</t>
  </si>
  <si>
    <t>Стоимость за единицу, руб.</t>
  </si>
  <si>
    <t>Сумма, руб. (гр. 4 х гр. 5 х гр. 6)</t>
  </si>
  <si>
    <t>Абонентская оплата за номер</t>
  </si>
  <si>
    <t>ед.</t>
  </si>
  <si>
    <t>Количество договоров</t>
  </si>
  <si>
    <t>Количество</t>
  </si>
  <si>
    <t>Сумма, руб.</t>
  </si>
  <si>
    <t>Стоимость услуги, руб.</t>
  </si>
  <si>
    <t>Численность работников, направленных в командировку, в год</t>
  </si>
  <si>
    <t xml:space="preserve">Средняя стоимость проезда </t>
  </si>
  <si>
    <t>(гр. 4 х гр. 5 х гр. 6 х 2)</t>
  </si>
  <si>
    <t>Сумма, руб. (гр. 3 х гр. 4)</t>
  </si>
  <si>
    <t>Потребление</t>
  </si>
  <si>
    <t>Тариф (стоимость за единицу), руб.</t>
  </si>
  <si>
    <t>в год</t>
  </si>
  <si>
    <t>(гр. 4 х гр. 5/1000)</t>
  </si>
  <si>
    <t>Оплата потребления электроэнергии</t>
  </si>
  <si>
    <t>кВт/час</t>
  </si>
  <si>
    <t>Оплата потребления теплоэнергии</t>
  </si>
  <si>
    <t>гКал</t>
  </si>
  <si>
    <t>Оплата потребления воды</t>
  </si>
  <si>
    <t>куб.м</t>
  </si>
  <si>
    <t>Стоимость, руб.</t>
  </si>
  <si>
    <t>Средняя стоимость, руб.</t>
  </si>
  <si>
    <t>Цена за единицу руб.</t>
  </si>
  <si>
    <t>Остаточная стоимость основных средств</t>
  </si>
  <si>
    <t>Ставка налога, %</t>
  </si>
  <si>
    <t>Сумма исчисленного налога, подлежащего уплате, руб.</t>
  </si>
  <si>
    <t>Налог на имущество</t>
  </si>
  <si>
    <t>Вид расходов 852 "Уплата прочих налогов, сборов"</t>
  </si>
  <si>
    <t>Оплата платежей, сборов, государственных пошлин, лицензий</t>
  </si>
  <si>
    <t>Вид расходов 111 "Фонд оплаты труда казенных учреждений"</t>
  </si>
  <si>
    <t>Фонд оплаты труда соглано штатному расписанию</t>
  </si>
  <si>
    <t>Стимулирующая часть 20% от фонда</t>
  </si>
  <si>
    <t>Материальная помощь</t>
  </si>
  <si>
    <t>ИТОГО</t>
  </si>
  <si>
    <t xml:space="preserve">Вид расходов 112 "Иные выплаты персоналу казенных учреждений, за исключением фонда" </t>
  </si>
  <si>
    <t xml:space="preserve">Вид расходов 119 "Взносы на обязательное социальное страхование на выплаты по оплате труда работников и иные выплаты работникам" </t>
  </si>
  <si>
    <t>Налоговые отчисления</t>
  </si>
  <si>
    <t>Вид расходов 242 "Закупка товаров, работ и услуг в сфере информационно-коммуникационных технологий"</t>
  </si>
  <si>
    <t>Вид расходов 244 "Прочая закупка товаров, работ и услуг для обеспеченя государственных (муниципальных) нужд"</t>
  </si>
  <si>
    <t>Оплата проезда на ссесию</t>
  </si>
  <si>
    <t>Опата проезда в коммандирвку</t>
  </si>
  <si>
    <t>"Транспортные услуги"</t>
  </si>
  <si>
    <t>"Коммунальные услуги"</t>
  </si>
  <si>
    <t>Оплата вывоз жидких отходов</t>
  </si>
  <si>
    <t xml:space="preserve"> "Работы, услуги по содержанию имущества"</t>
  </si>
  <si>
    <t>"Прочие работы, услуги"</t>
  </si>
  <si>
    <t>"Увеличение стоимости основных средств"</t>
  </si>
  <si>
    <t>"Увеличение стоимости материальных запасов"</t>
  </si>
  <si>
    <t>Вид расходов 851 "Уплата налога на имущество организаций и земельного налога"</t>
  </si>
  <si>
    <t>Земельный налог</t>
  </si>
  <si>
    <t>"Прочие расходы"</t>
  </si>
  <si>
    <t xml:space="preserve"> "Прочие расходы"</t>
  </si>
  <si>
    <t>Оснащение столовой</t>
  </si>
  <si>
    <t>Вид расходов 110 "Расходы на выплаты персоналу казенных учреждений"</t>
  </si>
  <si>
    <t>Вид расходов 240 "Иные закупки товароы, работ и услуг для обеспечения государственных (муиципальных) нужд"</t>
  </si>
  <si>
    <t>Вид расходов 850 "Уплата налогов, сборов и иных платежей"</t>
  </si>
  <si>
    <t>Расходный материал для текущего р.</t>
  </si>
  <si>
    <t xml:space="preserve">     Исполнитель:  ведущий экономист                                                 </t>
  </si>
  <si>
    <t>Промывка систем отопления</t>
  </si>
  <si>
    <t>Вывоз твердых отходов</t>
  </si>
  <si>
    <t>Расчистка подъездов</t>
  </si>
  <si>
    <t>Дератизация</t>
  </si>
  <si>
    <r>
      <t xml:space="preserve">на </t>
    </r>
    <r>
      <rPr>
        <b/>
        <sz val="10"/>
        <rFont val="Arial Cyr"/>
        <family val="0"/>
      </rPr>
      <t>2017</t>
    </r>
    <r>
      <rPr>
        <sz val="10"/>
        <rFont val="Arial Cyr"/>
        <family val="0"/>
      </rPr>
      <t xml:space="preserve"> год</t>
    </r>
  </si>
  <si>
    <t>Муниципальное казенное общеобразовательное учреждение средняя общеобразовательная школа с. Аян</t>
  </si>
  <si>
    <t>наименование учреждения</t>
  </si>
  <si>
    <t>Обслуживание АПС (8800 в месяц)</t>
  </si>
  <si>
    <t>Оплата услуг пирса</t>
  </si>
  <si>
    <t>медицинские осмотры</t>
  </si>
  <si>
    <t>Технологическое оборудование</t>
  </si>
  <si>
    <t>Расходы по питанию (0001)</t>
  </si>
  <si>
    <t>Вид расходов 853 "Уплата прочих налогов, сборов"</t>
  </si>
  <si>
    <t>Оплата платежей,пени  и штрафы</t>
  </si>
  <si>
    <t>Водоразбор теплоносителя</t>
  </si>
  <si>
    <t>прочие работы, услуги</t>
  </si>
  <si>
    <t>Услуги Почты России</t>
  </si>
  <si>
    <t>Прочие работы, услуги</t>
  </si>
  <si>
    <t>Доставка спортивного оборудования</t>
  </si>
  <si>
    <t>организация школьного питания</t>
  </si>
  <si>
    <t xml:space="preserve">Софьина И. А. </t>
  </si>
  <si>
    <t>Проезд в служебную командировку</t>
  </si>
  <si>
    <t>Суточные в служебной командировке</t>
  </si>
  <si>
    <t>размер суточных, руб</t>
  </si>
  <si>
    <t>количество суток</t>
  </si>
  <si>
    <t>средняя стоимость проезда, руб</t>
  </si>
  <si>
    <t xml:space="preserve">     Руководитель _______________Лузина Г. А.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</si>
</sst>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\ mmm"/>
    <numFmt numFmtId="183" formatCode="0.000"/>
    <numFmt numFmtId="184" formatCode="#,##0&quot;р.&quot;"/>
    <numFmt numFmtId="185" formatCode="#,##0.00_р_."/>
    <numFmt numFmtId="186" formatCode="mmm/yyyy"/>
    <numFmt numFmtId="187" formatCode="0.0000"/>
    <numFmt numFmtId="188" formatCode="0.000%"/>
    <numFmt numFmtId="189" formatCode="0.0%"/>
    <numFmt numFmtId="190" formatCode="_-* #,##0.0_р_._-;\-* #,##0.0_р_._-;_-* &quot;-&quot;??_р_._-;_-@_-"/>
    <numFmt numFmtId="191" formatCode="_-* #,##0_р_._-;\-* #,##0_р_._-;_-* &quot;-&quot;??_р_._-;_-@_-"/>
    <numFmt numFmtId="192" formatCode="#,##0.0"/>
    <numFmt numFmtId="193" formatCode="#,##0.000"/>
    <numFmt numFmtId="194" formatCode="#,##0.0000"/>
    <numFmt numFmtId="195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u val="single"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4" fontId="46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3" fontId="46" fillId="0" borderId="11" xfId="0" applyNumberFormat="1" applyFont="1" applyFill="1" applyBorder="1" applyAlignment="1">
      <alignment horizontal="right" vertical="top" wrapText="1"/>
    </xf>
    <xf numFmtId="4" fontId="46" fillId="0" borderId="12" xfId="0" applyNumberFormat="1" applyFont="1" applyFill="1" applyBorder="1" applyAlignment="1">
      <alignment horizontal="right" vertical="top" wrapText="1"/>
    </xf>
    <xf numFmtId="4" fontId="47" fillId="0" borderId="13" xfId="0" applyNumberFormat="1" applyFont="1" applyBorder="1" applyAlignment="1">
      <alignment horizontal="justify" vertical="top" wrapText="1"/>
    </xf>
    <xf numFmtId="0" fontId="46" fillId="0" borderId="0" xfId="0" applyFont="1" applyAlignment="1">
      <alignment horizontal="justify" vertical="top" wrapText="1"/>
    </xf>
    <xf numFmtId="4" fontId="46" fillId="0" borderId="0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 indent="1"/>
    </xf>
    <xf numFmtId="0" fontId="46" fillId="0" borderId="0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justify" vertical="top" wrapText="1"/>
    </xf>
    <xf numFmtId="192" fontId="46" fillId="0" borderId="14" xfId="0" applyNumberFormat="1" applyFont="1" applyBorder="1" applyAlignment="1">
      <alignment horizontal="right" vertical="top" wrapText="1"/>
    </xf>
    <xf numFmtId="0" fontId="46" fillId="0" borderId="15" xfId="0" applyFont="1" applyBorder="1" applyAlignment="1">
      <alignment horizontal="left" vertical="top" wrapText="1" indent="1"/>
    </xf>
    <xf numFmtId="0" fontId="46" fillId="0" borderId="0" xfId="0" applyFont="1" applyAlignment="1">
      <alignment horizontal="center" wrapText="1"/>
    </xf>
    <xf numFmtId="0" fontId="46" fillId="0" borderId="14" xfId="0" applyFont="1" applyBorder="1" applyAlignment="1">
      <alignment horizontal="left" vertical="top" wrapText="1" indent="1"/>
    </xf>
    <xf numFmtId="0" fontId="46" fillId="0" borderId="0" xfId="0" applyFont="1" applyAlignment="1">
      <alignment/>
    </xf>
    <xf numFmtId="4" fontId="46" fillId="0" borderId="14" xfId="0" applyNumberFormat="1" applyFont="1" applyBorder="1" applyAlignment="1">
      <alignment horizontal="justify" vertical="top" wrapText="1"/>
    </xf>
    <xf numFmtId="4" fontId="46" fillId="0" borderId="14" xfId="0" applyNumberFormat="1" applyFont="1" applyBorder="1" applyAlignment="1">
      <alignment horizontal="right" vertical="top" wrapText="1"/>
    </xf>
    <xf numFmtId="4" fontId="46" fillId="0" borderId="0" xfId="0" applyNumberFormat="1" applyFont="1" applyBorder="1" applyAlignment="1">
      <alignment horizontal="justify" vertical="top" wrapText="1"/>
    </xf>
    <xf numFmtId="0" fontId="46" fillId="0" borderId="16" xfId="0" applyFont="1" applyBorder="1" applyAlignment="1">
      <alignment horizontal="left" vertical="top" wrapText="1" indent="1"/>
    </xf>
    <xf numFmtId="0" fontId="46" fillId="0" borderId="1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46" fillId="0" borderId="0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6" fillId="0" borderId="0" xfId="0" applyFont="1" applyAlignment="1">
      <alignment horizontal="left"/>
    </xf>
    <xf numFmtId="4" fontId="47" fillId="0" borderId="13" xfId="0" applyNumberFormat="1" applyFont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horizontal="right" vertical="top" wrapText="1"/>
    </xf>
    <xf numFmtId="2" fontId="46" fillId="0" borderId="14" xfId="0" applyNumberFormat="1" applyFont="1" applyBorder="1" applyAlignment="1">
      <alignment horizontal="justify" vertical="top" wrapText="1"/>
    </xf>
    <xf numFmtId="192" fontId="47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Border="1" applyAlignment="1">
      <alignment horizontal="center"/>
    </xf>
    <xf numFmtId="4" fontId="47" fillId="0" borderId="0" xfId="0" applyNumberFormat="1" applyFont="1" applyBorder="1" applyAlignment="1">
      <alignment horizontal="right" vertical="top" wrapText="1"/>
    </xf>
    <xf numFmtId="4" fontId="47" fillId="0" borderId="0" xfId="0" applyNumberFormat="1" applyFont="1" applyBorder="1" applyAlignment="1">
      <alignment horizontal="justify" vertical="top" wrapText="1"/>
    </xf>
    <xf numFmtId="4" fontId="47" fillId="34" borderId="17" xfId="0" applyNumberFormat="1" applyFont="1" applyFill="1" applyBorder="1" applyAlignment="1">
      <alignment horizontal="right" vertical="top" wrapText="1"/>
    </xf>
    <xf numFmtId="4" fontId="47" fillId="33" borderId="16" xfId="0" applyNumberFormat="1" applyFont="1" applyFill="1" applyBorder="1" applyAlignment="1">
      <alignment horizontal="right" vertical="top" wrapText="1"/>
    </xf>
    <xf numFmtId="4" fontId="47" fillId="34" borderId="11" xfId="0" applyNumberFormat="1" applyFont="1" applyFill="1" applyBorder="1" applyAlignment="1">
      <alignment horizontal="right" vertical="top" wrapText="1"/>
    </xf>
    <xf numFmtId="192" fontId="46" fillId="0" borderId="15" xfId="0" applyNumberFormat="1" applyFont="1" applyBorder="1" applyAlignment="1">
      <alignment horizontal="right" vertical="top" wrapText="1"/>
    </xf>
    <xf numFmtId="4" fontId="46" fillId="0" borderId="15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5" fillId="33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6" fillId="0" borderId="17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4" fontId="47" fillId="34" borderId="13" xfId="0" applyNumberFormat="1" applyFont="1" applyFill="1" applyBorder="1" applyAlignment="1">
      <alignment horizontal="right" vertical="top" wrapText="1"/>
    </xf>
    <xf numFmtId="0" fontId="46" fillId="0" borderId="18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right" vertical="top" wrapText="1"/>
    </xf>
    <xf numFmtId="4" fontId="47" fillId="0" borderId="13" xfId="0" applyNumberFormat="1" applyFont="1" applyBorder="1" applyAlignment="1">
      <alignment horizontal="center" wrapText="1"/>
    </xf>
    <xf numFmtId="192" fontId="47" fillId="0" borderId="11" xfId="0" applyNumberFormat="1" applyFont="1" applyBorder="1" applyAlignment="1">
      <alignment horizontal="right" vertical="top" wrapText="1"/>
    </xf>
    <xf numFmtId="4" fontId="46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46" fillId="0" borderId="0" xfId="0" applyNumberFormat="1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26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6" fillId="0" borderId="1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25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left" vertical="top" wrapText="1"/>
    </xf>
    <xf numFmtId="2" fontId="46" fillId="0" borderId="19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/>
    </xf>
    <xf numFmtId="2" fontId="46" fillId="0" borderId="18" xfId="0" applyNumberFormat="1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  <xf numFmtId="0" fontId="46" fillId="0" borderId="19" xfId="0" applyFont="1" applyBorder="1" applyAlignment="1">
      <alignment horizontal="right" vertical="top" wrapText="1"/>
    </xf>
    <xf numFmtId="2" fontId="46" fillId="0" borderId="13" xfId="0" applyNumberFormat="1" applyFont="1" applyBorder="1" applyAlignment="1">
      <alignment horizontal="right" vertical="top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0" fontId="46" fillId="0" borderId="29" xfId="0" applyFont="1" applyBorder="1" applyAlignment="1">
      <alignment horizontal="center" vertical="top" wrapText="1"/>
    </xf>
    <xf numFmtId="4" fontId="46" fillId="0" borderId="19" xfId="0" applyNumberFormat="1" applyFont="1" applyBorder="1" applyAlignment="1">
      <alignment horizontal="right" vertical="top" wrapText="1"/>
    </xf>
    <xf numFmtId="4" fontId="46" fillId="0" borderId="13" xfId="0" applyNumberFormat="1" applyFont="1" applyBorder="1" applyAlignment="1">
      <alignment horizontal="right" vertical="top" wrapText="1"/>
    </xf>
    <xf numFmtId="4" fontId="47" fillId="33" borderId="19" xfId="0" applyNumberFormat="1" applyFont="1" applyFill="1" applyBorder="1" applyAlignment="1">
      <alignment horizontal="right" vertical="top" wrapText="1"/>
    </xf>
    <xf numFmtId="4" fontId="47" fillId="33" borderId="13" xfId="0" applyNumberFormat="1" applyFont="1" applyFill="1" applyBorder="1" applyAlignment="1">
      <alignment horizontal="right" vertical="top" wrapText="1"/>
    </xf>
    <xf numFmtId="4" fontId="46" fillId="0" borderId="18" xfId="0" applyNumberFormat="1" applyFont="1" applyBorder="1" applyAlignment="1">
      <alignment horizontal="center" vertical="top" wrapText="1"/>
    </xf>
    <xf numFmtId="4" fontId="46" fillId="0" borderId="15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46" fillId="0" borderId="19" xfId="0" applyNumberFormat="1" applyFont="1" applyBorder="1" applyAlignment="1">
      <alignment horizontal="center" vertical="top" wrapText="1"/>
    </xf>
    <xf numFmtId="4" fontId="46" fillId="0" borderId="13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horizontal="right" vertical="top" wrapText="1"/>
    </xf>
    <xf numFmtId="4" fontId="5" fillId="33" borderId="19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180" fontId="47" fillId="33" borderId="19" xfId="0" applyNumberFormat="1" applyFont="1" applyFill="1" applyBorder="1" applyAlignment="1">
      <alignment horizontal="right" vertical="top" wrapText="1"/>
    </xf>
    <xf numFmtId="180" fontId="47" fillId="33" borderId="13" xfId="0" applyNumberFormat="1" applyFont="1" applyFill="1" applyBorder="1" applyAlignment="1">
      <alignment horizontal="right" vertical="top" wrapText="1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0" fillId="0" borderId="31" xfId="0" applyFont="1" applyBorder="1" applyAlignment="1">
      <alignment horizontal="center" vertical="top"/>
    </xf>
    <xf numFmtId="2" fontId="51" fillId="0" borderId="19" xfId="0" applyNumberFormat="1" applyFont="1" applyBorder="1" applyAlignment="1">
      <alignment horizontal="right" vertical="top" wrapText="1"/>
    </xf>
    <xf numFmtId="2" fontId="51" fillId="0" borderId="13" xfId="0" applyNumberFormat="1" applyFont="1" applyBorder="1" applyAlignment="1">
      <alignment horizontal="right" vertical="top" wrapText="1"/>
    </xf>
    <xf numFmtId="4" fontId="46" fillId="0" borderId="28" xfId="0" applyNumberFormat="1" applyFont="1" applyBorder="1" applyAlignment="1">
      <alignment horizontal="right" vertical="top" wrapText="1"/>
    </xf>
    <xf numFmtId="4" fontId="46" fillId="0" borderId="17" xfId="0" applyNumberFormat="1" applyFont="1" applyBorder="1" applyAlignment="1">
      <alignment horizontal="right" vertical="top" wrapText="1"/>
    </xf>
    <xf numFmtId="2" fontId="47" fillId="33" borderId="27" xfId="0" applyNumberFormat="1" applyFont="1" applyFill="1" applyBorder="1" applyAlignment="1">
      <alignment horizontal="right" vertical="top" wrapText="1"/>
    </xf>
    <xf numFmtId="2" fontId="47" fillId="33" borderId="14" xfId="0" applyNumberFormat="1" applyFont="1" applyFill="1" applyBorder="1" applyAlignment="1">
      <alignment horizontal="right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right" vertical="top" wrapText="1"/>
    </xf>
    <xf numFmtId="192" fontId="47" fillId="0" borderId="35" xfId="0" applyNumberFormat="1" applyFont="1" applyBorder="1" applyAlignment="1">
      <alignment horizontal="right" vertical="top" wrapText="1"/>
    </xf>
    <xf numFmtId="192" fontId="47" fillId="0" borderId="36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SheetLayoutView="100" zoomScalePageLayoutView="0" workbookViewId="0" topLeftCell="A40">
      <selection activeCell="E92" sqref="E92"/>
    </sheetView>
  </sheetViews>
  <sheetFormatPr defaultColWidth="8.875" defaultRowHeight="12.75"/>
  <cols>
    <col min="1" max="1" width="8.875" style="3" customWidth="1"/>
    <col min="2" max="2" width="23.00390625" style="3" customWidth="1"/>
    <col min="3" max="3" width="10.25390625" style="3" customWidth="1"/>
    <col min="4" max="4" width="8.875" style="3" customWidth="1"/>
    <col min="5" max="5" width="17.875" style="3" customWidth="1"/>
    <col min="6" max="6" width="14.375" style="3" customWidth="1"/>
    <col min="7" max="7" width="18.00390625" style="3" customWidth="1"/>
    <col min="8" max="16384" width="8.875" style="3" customWidth="1"/>
  </cols>
  <sheetData>
    <row r="1" spans="1:7" ht="12.75">
      <c r="A1" s="86" t="s">
        <v>2</v>
      </c>
      <c r="B1" s="86"/>
      <c r="C1" s="86"/>
      <c r="D1" s="86"/>
      <c r="E1" s="86"/>
      <c r="F1" s="86"/>
      <c r="G1" s="86"/>
    </row>
    <row r="2" spans="1:7" ht="12.75">
      <c r="A2" s="86" t="s">
        <v>82</v>
      </c>
      <c r="B2" s="86"/>
      <c r="C2" s="86"/>
      <c r="D2" s="86"/>
      <c r="E2" s="86"/>
      <c r="F2" s="86"/>
      <c r="G2" s="86"/>
    </row>
    <row r="3" spans="1:7" ht="12.75">
      <c r="A3" s="87" t="s">
        <v>83</v>
      </c>
      <c r="B3" s="87"/>
      <c r="C3" s="87"/>
      <c r="D3" s="87"/>
      <c r="E3" s="87"/>
      <c r="F3" s="87"/>
      <c r="G3" s="87"/>
    </row>
    <row r="4" spans="1:7" ht="12.75">
      <c r="A4" s="132" t="s">
        <v>84</v>
      </c>
      <c r="B4" s="132"/>
      <c r="C4" s="132"/>
      <c r="D4" s="132"/>
      <c r="E4" s="132"/>
      <c r="F4" s="132"/>
      <c r="G4" s="132"/>
    </row>
    <row r="5" spans="1:7" ht="12.75">
      <c r="A5" s="86" t="s">
        <v>3</v>
      </c>
      <c r="B5" s="86"/>
      <c r="C5" s="86"/>
      <c r="D5" s="86"/>
      <c r="E5" s="86"/>
      <c r="F5" s="86"/>
      <c r="G5" s="86"/>
    </row>
    <row r="6" spans="1:7" ht="12.75">
      <c r="A6" s="61"/>
      <c r="B6" s="61"/>
      <c r="C6" s="61"/>
      <c r="D6" s="61"/>
      <c r="E6" s="61"/>
      <c r="F6" s="61"/>
      <c r="G6" s="61"/>
    </row>
    <row r="7" spans="1:7" ht="13.5" thickBot="1">
      <c r="A7" s="62"/>
      <c r="B7" s="61"/>
      <c r="C7" s="61"/>
      <c r="D7" s="61"/>
      <c r="E7" s="61"/>
      <c r="F7" s="61"/>
      <c r="G7" s="71"/>
    </row>
    <row r="8" spans="1:7" ht="21.75" customHeight="1" thickBot="1">
      <c r="A8" s="79" t="s">
        <v>73</v>
      </c>
      <c r="B8" s="80"/>
      <c r="C8" s="80"/>
      <c r="D8" s="80"/>
      <c r="E8" s="80"/>
      <c r="F8" s="80"/>
      <c r="G8" s="69">
        <f>G19+G29+G40+G50</f>
        <v>1485578.32</v>
      </c>
    </row>
    <row r="9" spans="1:7" ht="12.75">
      <c r="A9" s="62"/>
      <c r="B9" s="61"/>
      <c r="C9" s="61"/>
      <c r="D9" s="61"/>
      <c r="E9" s="61"/>
      <c r="F9" s="61"/>
      <c r="G9" s="61"/>
    </row>
    <row r="10" spans="1:7" ht="12.75">
      <c r="A10" s="81" t="s">
        <v>49</v>
      </c>
      <c r="B10" s="81"/>
      <c r="C10" s="81"/>
      <c r="D10" s="81"/>
      <c r="E10" s="81"/>
      <c r="F10" s="81"/>
      <c r="G10" s="81"/>
    </row>
    <row r="11" ht="13.5" thickBot="1"/>
    <row r="12" spans="1:7" ht="38.25" customHeight="1" thickBot="1">
      <c r="A12" s="82" t="s">
        <v>4</v>
      </c>
      <c r="B12" s="88"/>
      <c r="C12" s="88"/>
      <c r="D12" s="83"/>
      <c r="E12" s="4" t="s">
        <v>5</v>
      </c>
      <c r="F12" s="4" t="s">
        <v>6</v>
      </c>
      <c r="G12" s="4" t="s">
        <v>7</v>
      </c>
    </row>
    <row r="13" spans="1:7" ht="12.75">
      <c r="A13" s="89">
        <v>1</v>
      </c>
      <c r="B13" s="90"/>
      <c r="C13" s="90"/>
      <c r="D13" s="91"/>
      <c r="E13" s="55">
        <v>2</v>
      </c>
      <c r="F13" s="55">
        <v>3</v>
      </c>
      <c r="G13" s="55">
        <v>4</v>
      </c>
    </row>
    <row r="14" spans="1:7" s="6" customFormat="1" ht="12.75">
      <c r="A14" s="92" t="s">
        <v>50</v>
      </c>
      <c r="B14" s="92"/>
      <c r="C14" s="92"/>
      <c r="D14" s="92"/>
      <c r="E14" s="5">
        <v>80730</v>
      </c>
      <c r="F14" s="5">
        <v>12</v>
      </c>
      <c r="G14" s="5">
        <f>E14*F14</f>
        <v>968760</v>
      </c>
    </row>
    <row r="15" spans="1:7" s="6" customFormat="1" ht="12.75">
      <c r="A15" s="92" t="s">
        <v>51</v>
      </c>
      <c r="B15" s="92"/>
      <c r="C15" s="92"/>
      <c r="D15" s="92"/>
      <c r="E15" s="7">
        <v>14326</v>
      </c>
      <c r="F15" s="5">
        <v>12</v>
      </c>
      <c r="G15" s="5">
        <v>171906</v>
      </c>
    </row>
    <row r="16" spans="1:7" s="6" customFormat="1" ht="13.5" thickBot="1">
      <c r="A16" s="93" t="s">
        <v>52</v>
      </c>
      <c r="B16" s="93"/>
      <c r="C16" s="93"/>
      <c r="D16" s="93"/>
      <c r="E16" s="8">
        <v>17188</v>
      </c>
      <c r="F16" s="8"/>
      <c r="G16" s="8">
        <f>E16</f>
        <v>17188</v>
      </c>
    </row>
    <row r="17" spans="1:7" ht="13.5" thickBot="1">
      <c r="A17" s="74" t="s">
        <v>8</v>
      </c>
      <c r="B17" s="75"/>
      <c r="C17" s="75"/>
      <c r="D17" s="76"/>
      <c r="E17" s="31">
        <f>E14+E15+E16</f>
        <v>112244</v>
      </c>
      <c r="F17" s="9"/>
      <c r="G17" s="38">
        <f>G14+G15+G16</f>
        <v>1157854</v>
      </c>
    </row>
    <row r="18" spans="1:7" ht="12.75">
      <c r="A18" s="35"/>
      <c r="B18" s="35"/>
      <c r="C18" s="35"/>
      <c r="D18" s="35"/>
      <c r="E18" s="36"/>
      <c r="F18" s="37"/>
      <c r="G18" s="40">
        <f>G19/G17*100</f>
        <v>100</v>
      </c>
    </row>
    <row r="19" spans="2:7" ht="13.5" thickBot="1">
      <c r="B19" s="10"/>
      <c r="E19" s="11"/>
      <c r="F19" s="11" t="s">
        <v>53</v>
      </c>
      <c r="G19" s="39">
        <v>1157853.58</v>
      </c>
    </row>
    <row r="20" spans="2:7" ht="12.75">
      <c r="B20" s="10"/>
      <c r="E20" s="10"/>
      <c r="F20" s="12"/>
      <c r="G20" s="13"/>
    </row>
    <row r="21" spans="1:7" ht="18" customHeight="1">
      <c r="A21" s="81" t="s">
        <v>54</v>
      </c>
      <c r="B21" s="81"/>
      <c r="C21" s="81"/>
      <c r="D21" s="81"/>
      <c r="E21" s="81"/>
      <c r="F21" s="81"/>
      <c r="G21" s="81"/>
    </row>
    <row r="22" ht="13.5" thickBot="1"/>
    <row r="23" spans="1:7" ht="12.75">
      <c r="A23" s="98" t="s">
        <v>4</v>
      </c>
      <c r="B23" s="99"/>
      <c r="C23" s="77" t="s">
        <v>102</v>
      </c>
      <c r="D23" s="77" t="s">
        <v>101</v>
      </c>
      <c r="E23" s="77" t="s">
        <v>11</v>
      </c>
      <c r="F23" s="77" t="s">
        <v>103</v>
      </c>
      <c r="G23" s="77" t="s">
        <v>12</v>
      </c>
    </row>
    <row r="24" spans="1:7" ht="30" customHeight="1" thickBot="1">
      <c r="A24" s="100"/>
      <c r="B24" s="101"/>
      <c r="C24" s="78"/>
      <c r="D24" s="78"/>
      <c r="E24" s="78"/>
      <c r="F24" s="78"/>
      <c r="G24" s="78"/>
    </row>
    <row r="25" spans="1:7" ht="13.5" thickBot="1">
      <c r="A25" s="89">
        <v>1</v>
      </c>
      <c r="B25" s="91"/>
      <c r="C25" s="56">
        <v>2</v>
      </c>
      <c r="D25" s="56">
        <v>3</v>
      </c>
      <c r="E25" s="56">
        <v>4</v>
      </c>
      <c r="F25" s="56">
        <v>5</v>
      </c>
      <c r="G25" s="56">
        <v>6</v>
      </c>
    </row>
    <row r="26" spans="1:7" ht="13.5" thickBot="1">
      <c r="A26" s="100" t="s">
        <v>100</v>
      </c>
      <c r="B26" s="145"/>
      <c r="C26" s="56">
        <v>44</v>
      </c>
      <c r="D26" s="56">
        <v>370</v>
      </c>
      <c r="E26" s="56">
        <v>2</v>
      </c>
      <c r="F26" s="56">
        <v>44</v>
      </c>
      <c r="G26" s="68">
        <v>16280</v>
      </c>
    </row>
    <row r="27" spans="1:7" ht="13.5" thickBot="1">
      <c r="A27" s="94" t="s">
        <v>99</v>
      </c>
      <c r="B27" s="95"/>
      <c r="C27" s="14"/>
      <c r="D27" s="14"/>
      <c r="E27" s="14">
        <v>2</v>
      </c>
      <c r="F27" s="56">
        <v>11587.25</v>
      </c>
      <c r="G27" s="15">
        <v>23174.5</v>
      </c>
    </row>
    <row r="28" spans="1:7" ht="13.5" thickBot="1">
      <c r="A28" s="96" t="s">
        <v>13</v>
      </c>
      <c r="B28" s="97"/>
      <c r="C28" s="14"/>
      <c r="D28" s="14"/>
      <c r="E28" s="14">
        <v>1</v>
      </c>
      <c r="F28" s="56"/>
      <c r="G28" s="41">
        <v>4</v>
      </c>
    </row>
    <row r="29" spans="1:7" ht="12.75">
      <c r="A29" s="48"/>
      <c r="B29" s="48"/>
      <c r="C29" s="13"/>
      <c r="D29" s="13"/>
      <c r="E29" s="13"/>
      <c r="F29" s="54"/>
      <c r="G29" s="70">
        <f>G26+G27+G28</f>
        <v>39458.5</v>
      </c>
    </row>
    <row r="30" spans="2:7" ht="13.5" thickBot="1">
      <c r="B30" s="10"/>
      <c r="C30" s="10"/>
      <c r="D30" s="10"/>
      <c r="E30" s="10"/>
      <c r="F30" s="16" t="s">
        <v>14</v>
      </c>
      <c r="G30" s="34"/>
    </row>
    <row r="32" ht="12.75">
      <c r="B32" s="19" t="s">
        <v>61</v>
      </c>
    </row>
    <row r="33" ht="13.5" thickBot="1"/>
    <row r="34" spans="1:7" ht="38.25">
      <c r="A34" s="98" t="s">
        <v>4</v>
      </c>
      <c r="B34" s="99"/>
      <c r="C34" s="77" t="s">
        <v>9</v>
      </c>
      <c r="D34" s="77" t="s">
        <v>10</v>
      </c>
      <c r="E34" s="77" t="s">
        <v>26</v>
      </c>
      <c r="F34" s="51" t="s">
        <v>27</v>
      </c>
      <c r="G34" s="51" t="s">
        <v>24</v>
      </c>
    </row>
    <row r="35" spans="1:7" ht="26.25" thickBot="1">
      <c r="A35" s="89"/>
      <c r="B35" s="91"/>
      <c r="C35" s="78"/>
      <c r="D35" s="78"/>
      <c r="E35" s="78"/>
      <c r="F35" s="56"/>
      <c r="G35" s="56" t="s">
        <v>28</v>
      </c>
    </row>
    <row r="36" spans="1:7" ht="13.5" thickBot="1">
      <c r="A36" s="82">
        <v>1</v>
      </c>
      <c r="B36" s="83"/>
      <c r="C36" s="56">
        <v>2</v>
      </c>
      <c r="D36" s="56">
        <v>3</v>
      </c>
      <c r="E36" s="56">
        <v>4</v>
      </c>
      <c r="F36" s="56">
        <v>5</v>
      </c>
      <c r="G36" s="56">
        <v>6</v>
      </c>
    </row>
    <row r="37" spans="1:7" ht="13.5" thickBot="1">
      <c r="A37" s="94" t="s">
        <v>59</v>
      </c>
      <c r="B37" s="95"/>
      <c r="C37" s="56"/>
      <c r="D37" s="56"/>
      <c r="E37" s="56"/>
      <c r="F37" s="56"/>
      <c r="G37" s="56"/>
    </row>
    <row r="38" spans="1:7" ht="13.5" thickBot="1">
      <c r="A38" s="94" t="s">
        <v>60</v>
      </c>
      <c r="B38" s="95"/>
      <c r="C38" s="14"/>
      <c r="D38" s="14"/>
      <c r="E38" s="14"/>
      <c r="F38" s="20"/>
      <c r="G38" s="42">
        <f>D38*E38*F38</f>
        <v>0</v>
      </c>
    </row>
    <row r="39" spans="1:7" ht="12.75">
      <c r="A39" s="48"/>
      <c r="B39" s="48"/>
      <c r="C39" s="13"/>
      <c r="D39" s="13"/>
      <c r="E39" s="13"/>
      <c r="F39" s="22"/>
      <c r="G39" s="43">
        <v>0</v>
      </c>
    </row>
    <row r="40" spans="1:7" ht="13.5" thickBot="1">
      <c r="A40" s="48"/>
      <c r="B40" s="48"/>
      <c r="C40" s="13"/>
      <c r="D40" s="13"/>
      <c r="E40" s="13"/>
      <c r="F40" s="11" t="s">
        <v>53</v>
      </c>
      <c r="G40" s="39">
        <v>0</v>
      </c>
    </row>
    <row r="43" spans="1:7" ht="24.75" customHeight="1">
      <c r="A43" s="81" t="s">
        <v>55</v>
      </c>
      <c r="B43" s="81"/>
      <c r="C43" s="81"/>
      <c r="D43" s="81"/>
      <c r="E43" s="81"/>
      <c r="F43" s="81"/>
      <c r="G43" s="81"/>
    </row>
    <row r="44" ht="13.5" thickBot="1"/>
    <row r="45" spans="1:7" ht="38.25" customHeight="1" thickBot="1">
      <c r="A45" s="82" t="s">
        <v>4</v>
      </c>
      <c r="B45" s="88"/>
      <c r="C45" s="88"/>
      <c r="D45" s="83"/>
      <c r="E45" s="4" t="s">
        <v>5</v>
      </c>
      <c r="F45" s="4" t="s">
        <v>6</v>
      </c>
      <c r="G45" s="4" t="s">
        <v>7</v>
      </c>
    </row>
    <row r="46" spans="1:7" ht="12.75">
      <c r="A46" s="89">
        <v>1</v>
      </c>
      <c r="B46" s="90"/>
      <c r="C46" s="90"/>
      <c r="D46" s="91"/>
      <c r="E46" s="55">
        <v>2</v>
      </c>
      <c r="F46" s="55">
        <v>3</v>
      </c>
      <c r="G46" s="55">
        <v>4</v>
      </c>
    </row>
    <row r="47" spans="1:7" s="6" customFormat="1" ht="13.5" thickBot="1">
      <c r="A47" s="92" t="s">
        <v>56</v>
      </c>
      <c r="B47" s="92"/>
      <c r="C47" s="92"/>
      <c r="D47" s="92"/>
      <c r="E47" s="5">
        <v>26206.02</v>
      </c>
      <c r="F47" s="5">
        <v>11</v>
      </c>
      <c r="G47" s="5">
        <v>288266.24</v>
      </c>
    </row>
    <row r="48" spans="1:7" ht="13.5" thickBot="1">
      <c r="A48" s="74" t="s">
        <v>8</v>
      </c>
      <c r="B48" s="75"/>
      <c r="C48" s="75"/>
      <c r="D48" s="76"/>
      <c r="E48" s="31">
        <f>E47</f>
        <v>26206.02</v>
      </c>
      <c r="F48" s="9"/>
      <c r="G48" s="38">
        <f>G47</f>
        <v>288266.24</v>
      </c>
    </row>
    <row r="49" spans="1:7" ht="12.75">
      <c r="A49" s="35"/>
      <c r="B49" s="35"/>
      <c r="C49" s="35"/>
      <c r="D49" s="35"/>
      <c r="E49" s="36"/>
      <c r="F49" s="37"/>
      <c r="G49" s="40"/>
    </row>
    <row r="50" spans="2:7" ht="13.5" thickBot="1">
      <c r="B50" s="10"/>
      <c r="E50" s="11"/>
      <c r="F50" s="11" t="s">
        <v>53</v>
      </c>
      <c r="G50" s="39">
        <v>288266.24</v>
      </c>
    </row>
    <row r="51" ht="13.5" thickBot="1"/>
    <row r="52" spans="1:7" ht="33.75" customHeight="1" thickBot="1">
      <c r="A52" s="79" t="s">
        <v>74</v>
      </c>
      <c r="B52" s="80"/>
      <c r="C52" s="80"/>
      <c r="D52" s="80"/>
      <c r="E52" s="80"/>
      <c r="F52" s="80"/>
      <c r="G52" s="69">
        <f>G61+G77+F91+F102+F111+F122+F137</f>
        <v>3203799.07</v>
      </c>
    </row>
    <row r="54" spans="1:7" ht="12" customHeight="1">
      <c r="A54" s="81" t="s">
        <v>57</v>
      </c>
      <c r="B54" s="81"/>
      <c r="C54" s="81"/>
      <c r="D54" s="81"/>
      <c r="E54" s="81"/>
      <c r="F54" s="81"/>
      <c r="G54" s="81"/>
    </row>
    <row r="55" spans="1:7" ht="13.5" thickBot="1">
      <c r="A55" s="50"/>
      <c r="B55" s="17"/>
      <c r="C55" s="50"/>
      <c r="D55" s="50"/>
      <c r="E55" s="50"/>
      <c r="F55" s="50"/>
      <c r="G55" s="50"/>
    </row>
    <row r="56" spans="1:7" ht="12.75">
      <c r="A56" s="77" t="s">
        <v>15</v>
      </c>
      <c r="B56" s="77" t="s">
        <v>4</v>
      </c>
      <c r="C56" s="77" t="s">
        <v>0</v>
      </c>
      <c r="D56" s="77" t="s">
        <v>16</v>
      </c>
      <c r="E56" s="77" t="s">
        <v>17</v>
      </c>
      <c r="F56" s="77" t="s">
        <v>18</v>
      </c>
      <c r="G56" s="77" t="s">
        <v>19</v>
      </c>
    </row>
    <row r="57" spans="1:7" ht="13.5" thickBot="1">
      <c r="A57" s="78"/>
      <c r="B57" s="78"/>
      <c r="C57" s="78"/>
      <c r="D57" s="78"/>
      <c r="E57" s="78"/>
      <c r="F57" s="78"/>
      <c r="G57" s="78"/>
    </row>
    <row r="58" spans="1:7" ht="13.5" thickBot="1">
      <c r="A58" s="57">
        <v>1</v>
      </c>
      <c r="B58" s="57">
        <v>2</v>
      </c>
      <c r="C58" s="56">
        <v>3</v>
      </c>
      <c r="D58" s="56">
        <v>4</v>
      </c>
      <c r="E58" s="56">
        <v>5</v>
      </c>
      <c r="F58" s="56">
        <v>6</v>
      </c>
      <c r="G58" s="56">
        <v>7</v>
      </c>
    </row>
    <row r="59" spans="1:7" ht="26.25" thickBot="1">
      <c r="A59" s="57">
        <v>1</v>
      </c>
      <c r="B59" s="18" t="s">
        <v>20</v>
      </c>
      <c r="C59" s="56" t="s">
        <v>21</v>
      </c>
      <c r="D59" s="14">
        <v>3</v>
      </c>
      <c r="E59" s="14">
        <v>12</v>
      </c>
      <c r="F59" s="33">
        <v>961.3</v>
      </c>
      <c r="G59" s="15">
        <f>E59*F59*D59</f>
        <v>34606.8</v>
      </c>
    </row>
    <row r="60" spans="1:7" ht="13.5" thickBot="1">
      <c r="A60" s="74" t="s">
        <v>8</v>
      </c>
      <c r="B60" s="75"/>
      <c r="C60" s="75"/>
      <c r="D60" s="76"/>
      <c r="E60" s="31"/>
      <c r="F60" s="9">
        <f>F59</f>
        <v>961.3</v>
      </c>
      <c r="G60" s="58">
        <v>34606.73</v>
      </c>
    </row>
    <row r="61" spans="2:7" ht="13.5" thickBot="1">
      <c r="B61" s="10"/>
      <c r="E61" s="11"/>
      <c r="F61" s="11" t="s">
        <v>53</v>
      </c>
      <c r="G61" s="32">
        <v>34606.73</v>
      </c>
    </row>
    <row r="62" ht="12.75">
      <c r="G62" s="26"/>
    </row>
    <row r="63" spans="1:7" ht="33" customHeight="1">
      <c r="A63" s="81" t="s">
        <v>58</v>
      </c>
      <c r="B63" s="81"/>
      <c r="C63" s="81"/>
      <c r="D63" s="81"/>
      <c r="E63" s="81"/>
      <c r="F63" s="81"/>
      <c r="G63" s="81"/>
    </row>
    <row r="65" ht="12.75">
      <c r="B65" s="19" t="s">
        <v>62</v>
      </c>
    </row>
    <row r="66" ht="13.5" thickBot="1"/>
    <row r="67" spans="1:7" ht="12.75">
      <c r="A67" s="77" t="s">
        <v>15</v>
      </c>
      <c r="B67" s="98" t="s">
        <v>4</v>
      </c>
      <c r="C67" s="99"/>
      <c r="D67" s="77" t="s">
        <v>0</v>
      </c>
      <c r="E67" s="51" t="s">
        <v>30</v>
      </c>
      <c r="F67" s="77" t="s">
        <v>31</v>
      </c>
      <c r="G67" s="51" t="s">
        <v>24</v>
      </c>
    </row>
    <row r="68" spans="1:7" ht="13.5" thickBot="1">
      <c r="A68" s="78"/>
      <c r="B68" s="89"/>
      <c r="C68" s="91"/>
      <c r="D68" s="78"/>
      <c r="E68" s="56" t="s">
        <v>32</v>
      </c>
      <c r="F68" s="78"/>
      <c r="G68" s="56" t="s">
        <v>33</v>
      </c>
    </row>
    <row r="69" spans="1:7" ht="13.5" thickBot="1">
      <c r="A69" s="57">
        <v>1</v>
      </c>
      <c r="B69" s="82">
        <v>2</v>
      </c>
      <c r="C69" s="83"/>
      <c r="D69" s="56">
        <v>3</v>
      </c>
      <c r="E69" s="56">
        <v>4</v>
      </c>
      <c r="F69" s="56">
        <v>5</v>
      </c>
      <c r="G69" s="56">
        <v>6</v>
      </c>
    </row>
    <row r="70" spans="1:7" ht="13.5" thickBot="1">
      <c r="A70" s="23">
        <v>1</v>
      </c>
      <c r="B70" s="84" t="s">
        <v>34</v>
      </c>
      <c r="C70" s="85"/>
      <c r="D70" s="56" t="s">
        <v>35</v>
      </c>
      <c r="E70" s="33">
        <v>36845</v>
      </c>
      <c r="F70" s="14"/>
      <c r="G70" s="21">
        <v>127552.79</v>
      </c>
    </row>
    <row r="71" spans="1:7" ht="13.5" thickBot="1">
      <c r="A71" s="23">
        <v>2</v>
      </c>
      <c r="B71" s="94" t="s">
        <v>36</v>
      </c>
      <c r="C71" s="95"/>
      <c r="D71" s="56" t="s">
        <v>37</v>
      </c>
      <c r="E71" s="14">
        <v>635.33</v>
      </c>
      <c r="F71" s="14"/>
      <c r="G71" s="21">
        <v>1000746.19</v>
      </c>
    </row>
    <row r="72" spans="1:7" ht="13.5" thickBot="1">
      <c r="A72" s="23">
        <v>3</v>
      </c>
      <c r="B72" s="96" t="s">
        <v>63</v>
      </c>
      <c r="C72" s="97"/>
      <c r="D72" s="56" t="s">
        <v>39</v>
      </c>
      <c r="E72" s="14"/>
      <c r="F72" s="14"/>
      <c r="G72" s="21">
        <v>0</v>
      </c>
    </row>
    <row r="73" spans="1:7" ht="13.5" thickBot="1">
      <c r="A73" s="23">
        <v>3</v>
      </c>
      <c r="B73" s="94" t="s">
        <v>38</v>
      </c>
      <c r="C73" s="95"/>
      <c r="D73" s="56" t="s">
        <v>39</v>
      </c>
      <c r="E73" s="14">
        <v>52.91</v>
      </c>
      <c r="F73" s="14"/>
      <c r="G73" s="21">
        <v>28813.21</v>
      </c>
    </row>
    <row r="74" spans="1:7" ht="13.5" thickBot="1">
      <c r="A74" s="23">
        <v>4</v>
      </c>
      <c r="B74" s="94" t="s">
        <v>92</v>
      </c>
      <c r="C74" s="95"/>
      <c r="D74" s="56" t="s">
        <v>39</v>
      </c>
      <c r="E74" s="14"/>
      <c r="F74" s="14"/>
      <c r="G74" s="21">
        <v>22188.94</v>
      </c>
    </row>
    <row r="75" spans="1:7" ht="13.5" thickBot="1">
      <c r="A75" s="74" t="s">
        <v>8</v>
      </c>
      <c r="B75" s="75"/>
      <c r="C75" s="75"/>
      <c r="D75" s="76"/>
      <c r="E75" s="31"/>
      <c r="F75" s="9"/>
      <c r="G75" s="38">
        <f>G70+G71+G72+G74+G73</f>
        <v>1179301.13</v>
      </c>
    </row>
    <row r="76" spans="1:7" ht="12.75">
      <c r="A76" s="35"/>
      <c r="B76" s="35"/>
      <c r="C76" s="35"/>
      <c r="D76" s="35"/>
      <c r="E76" s="36"/>
      <c r="F76" s="37"/>
      <c r="G76" s="40">
        <f>G77/G75*100</f>
        <v>100</v>
      </c>
    </row>
    <row r="77" spans="2:7" ht="13.5" thickBot="1">
      <c r="B77" s="10"/>
      <c r="E77" s="11"/>
      <c r="F77" s="11" t="s">
        <v>53</v>
      </c>
      <c r="G77" s="39">
        <f>G75</f>
        <v>1179301.13</v>
      </c>
    </row>
    <row r="78" spans="2:7" ht="12.75">
      <c r="B78" s="10"/>
      <c r="C78" s="10"/>
      <c r="D78" s="10"/>
      <c r="E78" s="45"/>
      <c r="F78" s="45"/>
      <c r="G78" s="11"/>
    </row>
    <row r="79" ht="12.75">
      <c r="B79" s="19" t="s">
        <v>64</v>
      </c>
    </row>
    <row r="80" ht="13.5" thickBot="1"/>
    <row r="81" spans="1:7" ht="26.25" thickBot="1">
      <c r="A81" s="4" t="s">
        <v>15</v>
      </c>
      <c r="B81" s="82" t="s">
        <v>4</v>
      </c>
      <c r="C81" s="88"/>
      <c r="D81" s="83"/>
      <c r="E81" s="53" t="s">
        <v>22</v>
      </c>
      <c r="F81" s="98" t="s">
        <v>40</v>
      </c>
      <c r="G81" s="99"/>
    </row>
    <row r="82" spans="1:7" ht="13.5" thickBot="1">
      <c r="A82" s="57">
        <v>1</v>
      </c>
      <c r="B82" s="89">
        <v>2</v>
      </c>
      <c r="C82" s="90"/>
      <c r="D82" s="91"/>
      <c r="E82" s="56">
        <v>3</v>
      </c>
      <c r="F82" s="82">
        <v>4</v>
      </c>
      <c r="G82" s="83"/>
    </row>
    <row r="83" spans="1:7" ht="13.5" thickBot="1">
      <c r="A83" s="57">
        <v>1</v>
      </c>
      <c r="B83" s="94" t="s">
        <v>85</v>
      </c>
      <c r="C83" s="102"/>
      <c r="D83" s="95"/>
      <c r="E83" s="14">
        <v>1</v>
      </c>
      <c r="F83" s="108">
        <v>88000</v>
      </c>
      <c r="G83" s="104"/>
    </row>
    <row r="84" spans="1:7" ht="13.5" thickBot="1">
      <c r="A84" s="57">
        <v>2</v>
      </c>
      <c r="B84" s="84" t="s">
        <v>78</v>
      </c>
      <c r="C84" s="105"/>
      <c r="D84" s="85"/>
      <c r="E84" s="14">
        <v>1</v>
      </c>
      <c r="F84" s="108">
        <v>81658.12</v>
      </c>
      <c r="G84" s="104"/>
    </row>
    <row r="85" spans="1:7" ht="13.5" thickBot="1">
      <c r="A85" s="57">
        <v>3</v>
      </c>
      <c r="B85" s="94" t="s">
        <v>79</v>
      </c>
      <c r="C85" s="102"/>
      <c r="D85" s="95"/>
      <c r="E85" s="14"/>
      <c r="F85" s="142">
        <v>68694.23</v>
      </c>
      <c r="G85" s="107"/>
    </row>
    <row r="86" spans="1:7" ht="13.5" thickBot="1">
      <c r="A86" s="57">
        <v>4</v>
      </c>
      <c r="B86" s="84" t="s">
        <v>80</v>
      </c>
      <c r="C86" s="105"/>
      <c r="D86" s="85"/>
      <c r="E86" s="14"/>
      <c r="F86" s="108">
        <v>9660</v>
      </c>
      <c r="G86" s="104"/>
    </row>
    <row r="87" spans="1:7" ht="13.5" thickBot="1">
      <c r="A87" s="57">
        <v>5</v>
      </c>
      <c r="B87" s="47" t="s">
        <v>93</v>
      </c>
      <c r="C87" s="48"/>
      <c r="D87" s="49"/>
      <c r="E87" s="14"/>
      <c r="F87" s="59"/>
      <c r="G87" s="46">
        <v>60899.93</v>
      </c>
    </row>
    <row r="88" spans="1:7" ht="13.5" thickBot="1">
      <c r="A88" s="57">
        <v>6</v>
      </c>
      <c r="B88" s="94" t="s">
        <v>81</v>
      </c>
      <c r="C88" s="102"/>
      <c r="D88" s="95"/>
      <c r="E88" s="14"/>
      <c r="F88" s="142">
        <v>5390.74</v>
      </c>
      <c r="G88" s="107"/>
    </row>
    <row r="89" spans="1:7" ht="13.5" thickBot="1">
      <c r="A89" s="24"/>
      <c r="B89" s="74" t="s">
        <v>8</v>
      </c>
      <c r="C89" s="75"/>
      <c r="D89" s="76"/>
      <c r="E89" s="14"/>
      <c r="F89" s="135">
        <f>F83+F84+F85+F86+F88+G87</f>
        <v>314303.02</v>
      </c>
      <c r="G89" s="136"/>
    </row>
    <row r="90" spans="1:7" ht="12.75">
      <c r="A90" s="13"/>
      <c r="B90" s="35"/>
      <c r="C90" s="35"/>
      <c r="D90" s="35"/>
      <c r="E90" s="13"/>
      <c r="F90" s="143"/>
      <c r="G90" s="144"/>
    </row>
    <row r="91" spans="2:7" ht="13.5" thickBot="1">
      <c r="B91" s="10"/>
      <c r="C91" s="10"/>
      <c r="E91" s="55" t="s">
        <v>14</v>
      </c>
      <c r="F91" s="137">
        <f>F89</f>
        <v>314303.02</v>
      </c>
      <c r="G91" s="138"/>
    </row>
    <row r="92" spans="2:7" ht="12.75">
      <c r="B92" s="10"/>
      <c r="C92" s="10"/>
      <c r="E92" s="54"/>
      <c r="F92" s="54"/>
      <c r="G92" s="73"/>
    </row>
    <row r="93" ht="12.75">
      <c r="B93" s="19" t="s">
        <v>65</v>
      </c>
    </row>
    <row r="94" ht="13.5" thickBot="1"/>
    <row r="95" spans="1:7" ht="26.25" thickBot="1">
      <c r="A95" s="4" t="s">
        <v>15</v>
      </c>
      <c r="B95" s="82" t="s">
        <v>4</v>
      </c>
      <c r="C95" s="88"/>
      <c r="D95" s="83"/>
      <c r="E95" s="53" t="s">
        <v>22</v>
      </c>
      <c r="F95" s="82" t="s">
        <v>25</v>
      </c>
      <c r="G95" s="83"/>
    </row>
    <row r="96" spans="1:7" ht="13.5" thickBot="1">
      <c r="A96" s="63">
        <v>1</v>
      </c>
      <c r="B96" s="139">
        <v>2</v>
      </c>
      <c r="C96" s="140"/>
      <c r="D96" s="141"/>
      <c r="E96" s="63">
        <v>3</v>
      </c>
      <c r="F96" s="82">
        <v>4</v>
      </c>
      <c r="G96" s="83"/>
    </row>
    <row r="97" spans="1:7" ht="13.5" thickBot="1">
      <c r="A97" s="64">
        <v>1</v>
      </c>
      <c r="B97" s="65" t="s">
        <v>95</v>
      </c>
      <c r="C97" s="66"/>
      <c r="D97" s="67"/>
      <c r="E97" s="56"/>
      <c r="F97" s="52"/>
      <c r="G97" s="60">
        <v>32286.32</v>
      </c>
    </row>
    <row r="98" spans="1:7" ht="13.5" thickBot="1">
      <c r="A98" s="57">
        <v>4</v>
      </c>
      <c r="B98" s="94" t="s">
        <v>86</v>
      </c>
      <c r="C98" s="102"/>
      <c r="D98" s="95"/>
      <c r="E98" s="14"/>
      <c r="F98" s="103">
        <v>8517.55</v>
      </c>
      <c r="G98" s="109"/>
    </row>
    <row r="99" spans="1:7" ht="13.5" thickBot="1">
      <c r="A99" s="57">
        <v>5</v>
      </c>
      <c r="B99" s="84" t="s">
        <v>94</v>
      </c>
      <c r="C99" s="105"/>
      <c r="D99" s="85"/>
      <c r="E99" s="14"/>
      <c r="F99" s="103">
        <v>28864.08</v>
      </c>
      <c r="G99" s="109"/>
    </row>
    <row r="100" spans="1:7" ht="13.5" thickBot="1">
      <c r="A100" s="57">
        <v>6</v>
      </c>
      <c r="B100" s="94" t="s">
        <v>87</v>
      </c>
      <c r="C100" s="102"/>
      <c r="D100" s="95"/>
      <c r="E100" s="14"/>
      <c r="F100" s="103">
        <v>98631.3</v>
      </c>
      <c r="G100" s="109"/>
    </row>
    <row r="101" spans="1:7" ht="13.5" thickBot="1">
      <c r="A101" s="24"/>
      <c r="B101" s="74" t="s">
        <v>8</v>
      </c>
      <c r="C101" s="75"/>
      <c r="D101" s="76"/>
      <c r="E101" s="14"/>
      <c r="F101" s="103">
        <f>F98+F99+F100+G97</f>
        <v>168299.25</v>
      </c>
      <c r="G101" s="104"/>
    </row>
    <row r="102" spans="5:9" ht="13.5" thickBot="1">
      <c r="E102" s="55" t="s">
        <v>14</v>
      </c>
      <c r="F102" s="110">
        <f>F101</f>
        <v>168299.25</v>
      </c>
      <c r="G102" s="111"/>
      <c r="I102" s="72"/>
    </row>
    <row r="103" ht="12.75">
      <c r="B103" s="19" t="s">
        <v>61</v>
      </c>
    </row>
    <row r="104" ht="13.5" thickBot="1"/>
    <row r="105" spans="1:7" ht="12.75">
      <c r="A105" s="98" t="s">
        <v>4</v>
      </c>
      <c r="B105" s="112"/>
      <c r="C105" s="99"/>
      <c r="D105" s="99" t="s">
        <v>23</v>
      </c>
      <c r="E105" s="99" t="s">
        <v>41</v>
      </c>
      <c r="F105" s="98" t="s">
        <v>29</v>
      </c>
      <c r="G105" s="99"/>
    </row>
    <row r="106" spans="1:7" ht="13.5" thickBot="1">
      <c r="A106" s="89"/>
      <c r="B106" s="90"/>
      <c r="C106" s="91"/>
      <c r="D106" s="101"/>
      <c r="E106" s="101"/>
      <c r="F106" s="89"/>
      <c r="G106" s="91"/>
    </row>
    <row r="107" spans="1:7" ht="13.5" thickBot="1">
      <c r="A107" s="82">
        <v>1</v>
      </c>
      <c r="B107" s="88"/>
      <c r="C107" s="83"/>
      <c r="D107" s="56">
        <v>2</v>
      </c>
      <c r="E107" s="56">
        <v>3</v>
      </c>
      <c r="F107" s="82">
        <v>4</v>
      </c>
      <c r="G107" s="83"/>
    </row>
    <row r="108" spans="1:7" ht="13.5" thickBot="1">
      <c r="A108" s="94" t="s">
        <v>96</v>
      </c>
      <c r="B108" s="102"/>
      <c r="C108" s="95"/>
      <c r="D108" s="14">
        <v>1</v>
      </c>
      <c r="E108" s="14"/>
      <c r="F108" s="103">
        <v>567828</v>
      </c>
      <c r="G108" s="109"/>
    </row>
    <row r="109" spans="1:7" ht="13.5" thickBot="1">
      <c r="A109" s="129"/>
      <c r="B109" s="130"/>
      <c r="C109" s="131"/>
      <c r="D109" s="14"/>
      <c r="E109" s="14"/>
      <c r="F109" s="108"/>
      <c r="G109" s="104"/>
    </row>
    <row r="110" spans="1:7" ht="13.5" thickBot="1">
      <c r="A110" s="74" t="s">
        <v>8</v>
      </c>
      <c r="B110" s="75"/>
      <c r="C110" s="76"/>
      <c r="D110" s="14"/>
      <c r="E110" s="14"/>
      <c r="F110" s="106">
        <f>F108</f>
        <v>567828</v>
      </c>
      <c r="G110" s="107"/>
    </row>
    <row r="111" spans="2:7" ht="13.5" thickBot="1">
      <c r="B111" s="10"/>
      <c r="C111" s="10"/>
      <c r="E111" s="55" t="s">
        <v>14</v>
      </c>
      <c r="F111" s="127">
        <v>567828</v>
      </c>
      <c r="G111" s="128"/>
    </row>
    <row r="112" spans="5:7" ht="12.75">
      <c r="E112" s="54"/>
      <c r="F112" s="25"/>
      <c r="G112" s="25"/>
    </row>
    <row r="114" ht="12.75">
      <c r="B114" s="19" t="s">
        <v>66</v>
      </c>
    </row>
    <row r="115" ht="13.5" thickBot="1"/>
    <row r="116" spans="1:7" ht="12.75">
      <c r="A116" s="98" t="s">
        <v>4</v>
      </c>
      <c r="B116" s="112"/>
      <c r="C116" s="99"/>
      <c r="D116" s="99" t="s">
        <v>23</v>
      </c>
      <c r="E116" s="99" t="s">
        <v>41</v>
      </c>
      <c r="F116" s="98" t="s">
        <v>29</v>
      </c>
      <c r="G116" s="99"/>
    </row>
    <row r="117" spans="1:7" ht="13.5" thickBot="1">
      <c r="A117" s="89"/>
      <c r="B117" s="90"/>
      <c r="C117" s="91"/>
      <c r="D117" s="101"/>
      <c r="E117" s="101"/>
      <c r="F117" s="89"/>
      <c r="G117" s="91"/>
    </row>
    <row r="118" spans="1:7" ht="13.5" thickBot="1">
      <c r="A118" s="82">
        <v>1</v>
      </c>
      <c r="B118" s="88"/>
      <c r="C118" s="83"/>
      <c r="D118" s="56">
        <v>2</v>
      </c>
      <c r="E118" s="56">
        <v>3</v>
      </c>
      <c r="F118" s="82">
        <v>4</v>
      </c>
      <c r="G118" s="83"/>
    </row>
    <row r="119" spans="1:7" ht="13.5" thickBot="1">
      <c r="A119" s="94" t="s">
        <v>88</v>
      </c>
      <c r="B119" s="102"/>
      <c r="C119" s="95"/>
      <c r="D119" s="14">
        <v>1</v>
      </c>
      <c r="E119" s="14"/>
      <c r="F119" s="103">
        <v>47580</v>
      </c>
      <c r="G119" s="109"/>
    </row>
    <row r="120" spans="1:7" ht="13.5" thickBot="1">
      <c r="A120" s="129"/>
      <c r="B120" s="130"/>
      <c r="C120" s="131"/>
      <c r="D120" s="14"/>
      <c r="E120" s="14"/>
      <c r="F120" s="108"/>
      <c r="G120" s="104"/>
    </row>
    <row r="121" spans="1:7" ht="13.5" thickBot="1">
      <c r="A121" s="74" t="s">
        <v>8</v>
      </c>
      <c r="B121" s="75"/>
      <c r="C121" s="76"/>
      <c r="D121" s="14"/>
      <c r="E121" s="14"/>
      <c r="F121" s="106">
        <f>F119</f>
        <v>47580</v>
      </c>
      <c r="G121" s="107"/>
    </row>
    <row r="122" spans="2:7" ht="13.5" thickBot="1">
      <c r="B122" s="10"/>
      <c r="C122" s="10"/>
      <c r="E122" s="55" t="s">
        <v>14</v>
      </c>
      <c r="F122" s="127">
        <f>F121</f>
        <v>47580</v>
      </c>
      <c r="G122" s="128"/>
    </row>
    <row r="124" ht="12.75">
      <c r="B124" s="19" t="s">
        <v>67</v>
      </c>
    </row>
    <row r="125" ht="13.5" thickBot="1"/>
    <row r="126" spans="1:7" ht="12.75">
      <c r="A126" s="98" t="s">
        <v>4</v>
      </c>
      <c r="B126" s="99"/>
      <c r="C126" s="77" t="s">
        <v>0</v>
      </c>
      <c r="D126" s="77" t="s">
        <v>23</v>
      </c>
      <c r="E126" s="77" t="s">
        <v>42</v>
      </c>
      <c r="F126" s="98" t="s">
        <v>24</v>
      </c>
      <c r="G126" s="99"/>
    </row>
    <row r="127" spans="1:7" ht="13.5" thickBot="1">
      <c r="A127" s="89"/>
      <c r="B127" s="91"/>
      <c r="C127" s="78"/>
      <c r="D127" s="78"/>
      <c r="E127" s="78"/>
      <c r="F127" s="89"/>
      <c r="G127" s="91"/>
    </row>
    <row r="128" spans="1:7" ht="13.5" thickBot="1">
      <c r="A128" s="82">
        <v>1</v>
      </c>
      <c r="B128" s="83"/>
      <c r="C128" s="56">
        <v>2</v>
      </c>
      <c r="D128" s="56">
        <v>3</v>
      </c>
      <c r="E128" s="56">
        <v>4</v>
      </c>
      <c r="F128" s="82">
        <v>5</v>
      </c>
      <c r="G128" s="83"/>
    </row>
    <row r="129" spans="1:7" ht="13.5" thickBot="1">
      <c r="A129" s="94" t="s">
        <v>76</v>
      </c>
      <c r="B129" s="95"/>
      <c r="C129" s="14"/>
      <c r="D129" s="14"/>
      <c r="E129" s="14"/>
      <c r="F129" s="133">
        <v>181826.81</v>
      </c>
      <c r="G129" s="134"/>
    </row>
    <row r="130" spans="1:7" ht="13.5" thickBot="1">
      <c r="A130" s="94" t="s">
        <v>72</v>
      </c>
      <c r="B130" s="95"/>
      <c r="C130" s="14"/>
      <c r="D130" s="14"/>
      <c r="E130" s="14"/>
      <c r="F130" s="133">
        <v>60000</v>
      </c>
      <c r="G130" s="134"/>
    </row>
    <row r="131" spans="1:7" ht="13.5" thickBot="1">
      <c r="A131" s="94" t="s">
        <v>89</v>
      </c>
      <c r="B131" s="95"/>
      <c r="C131" s="14"/>
      <c r="D131" s="14"/>
      <c r="E131" s="14"/>
      <c r="F131" s="133">
        <v>473081.5</v>
      </c>
      <c r="G131" s="134"/>
    </row>
    <row r="132" spans="1:7" ht="13.5" thickBot="1">
      <c r="A132" s="94" t="s">
        <v>97</v>
      </c>
      <c r="B132" s="95"/>
      <c r="C132" s="14"/>
      <c r="D132" s="14"/>
      <c r="E132" s="14"/>
      <c r="F132" s="108">
        <v>176972.63</v>
      </c>
      <c r="G132" s="104"/>
    </row>
    <row r="133" spans="1:7" ht="33.75" customHeight="1" thickBot="1">
      <c r="A133" s="94"/>
      <c r="B133" s="95"/>
      <c r="C133" s="14"/>
      <c r="D133" s="14"/>
      <c r="E133" s="14"/>
      <c r="F133" s="82"/>
      <c r="G133" s="83"/>
    </row>
    <row r="134" spans="1:7" ht="13.5" thickBot="1">
      <c r="A134" s="94"/>
      <c r="B134" s="95"/>
      <c r="C134" s="14"/>
      <c r="D134" s="14"/>
      <c r="E134" s="14"/>
      <c r="F134" s="82"/>
      <c r="G134" s="83"/>
    </row>
    <row r="135" spans="1:7" ht="13.5" thickBot="1">
      <c r="A135" s="94"/>
      <c r="B135" s="95"/>
      <c r="C135" s="14"/>
      <c r="D135" s="14"/>
      <c r="E135" s="14"/>
      <c r="F135" s="82"/>
      <c r="G135" s="83"/>
    </row>
    <row r="136" spans="1:7" ht="13.5" thickBot="1">
      <c r="A136" s="74" t="s">
        <v>8</v>
      </c>
      <c r="B136" s="76"/>
      <c r="C136" s="14"/>
      <c r="D136" s="14"/>
      <c r="E136" s="14"/>
      <c r="F136" s="113">
        <f>F132+F131+F130+F129</f>
        <v>891880.94</v>
      </c>
      <c r="G136" s="114"/>
    </row>
    <row r="137" spans="2:7" ht="13.5" thickBot="1">
      <c r="B137" s="10"/>
      <c r="C137" s="10"/>
      <c r="D137" s="10"/>
      <c r="E137" s="55" t="s">
        <v>14</v>
      </c>
      <c r="F137" s="115">
        <f>F136</f>
        <v>891880.94</v>
      </c>
      <c r="G137" s="116"/>
    </row>
    <row r="138" spans="6:7" ht="12.75">
      <c r="F138" s="26"/>
      <c r="G138" s="26"/>
    </row>
    <row r="139" spans="6:7" ht="12.75">
      <c r="F139" s="26"/>
      <c r="G139" s="26"/>
    </row>
    <row r="140" spans="1:7" ht="12.75">
      <c r="A140" s="27"/>
      <c r="B140" s="27"/>
      <c r="C140" s="13"/>
      <c r="D140" s="13"/>
      <c r="E140" s="13"/>
      <c r="F140" s="11"/>
      <c r="G140" s="11"/>
    </row>
    <row r="141" spans="1:7" ht="13.5" thickBot="1">
      <c r="A141" s="28"/>
      <c r="B141" s="28"/>
      <c r="C141" s="28"/>
      <c r="D141" s="28"/>
      <c r="E141" s="28"/>
      <c r="F141" s="29"/>
      <c r="G141" s="29"/>
    </row>
    <row r="142" spans="1:7" ht="13.5" thickBot="1">
      <c r="A142" s="79" t="s">
        <v>75</v>
      </c>
      <c r="B142" s="80"/>
      <c r="C142" s="80"/>
      <c r="D142" s="80"/>
      <c r="E142" s="80"/>
      <c r="F142" s="80"/>
      <c r="G142" s="69">
        <f>F153+F165+F176</f>
        <v>167488.25</v>
      </c>
    </row>
    <row r="143" spans="1:7" ht="12.75">
      <c r="A143" s="28"/>
      <c r="B143" s="28"/>
      <c r="C143" s="28"/>
      <c r="D143" s="28"/>
      <c r="E143" s="28"/>
      <c r="F143" s="29"/>
      <c r="G143" s="29"/>
    </row>
    <row r="144" spans="1:7" ht="12.75">
      <c r="A144" s="87" t="s">
        <v>68</v>
      </c>
      <c r="B144" s="87"/>
      <c r="C144" s="87"/>
      <c r="D144" s="87"/>
      <c r="E144" s="87"/>
      <c r="F144" s="87"/>
      <c r="G144" s="87"/>
    </row>
    <row r="145" spans="1:7" ht="12.75">
      <c r="A145" s="28"/>
      <c r="B145" s="28"/>
      <c r="C145" s="28"/>
      <c r="D145" s="28"/>
      <c r="E145" s="28"/>
      <c r="F145" s="29"/>
      <c r="G145" s="29"/>
    </row>
    <row r="146" spans="1:7" ht="12.75">
      <c r="A146" s="28"/>
      <c r="B146" s="30" t="s">
        <v>70</v>
      </c>
      <c r="C146" s="28"/>
      <c r="D146" s="28"/>
      <c r="E146" s="28"/>
      <c r="F146" s="29"/>
      <c r="G146" s="29"/>
    </row>
    <row r="147" ht="13.5" thickBot="1"/>
    <row r="148" spans="1:7" ht="12.75">
      <c r="A148" s="98" t="s">
        <v>4</v>
      </c>
      <c r="B148" s="112"/>
      <c r="C148" s="99"/>
      <c r="D148" s="99" t="s">
        <v>43</v>
      </c>
      <c r="E148" s="77" t="s">
        <v>44</v>
      </c>
      <c r="F148" s="98" t="s">
        <v>45</v>
      </c>
      <c r="G148" s="99"/>
    </row>
    <row r="149" spans="1:7" ht="13.5" thickBot="1">
      <c r="A149" s="89"/>
      <c r="B149" s="90"/>
      <c r="C149" s="91"/>
      <c r="D149" s="101"/>
      <c r="E149" s="78"/>
      <c r="F149" s="89"/>
      <c r="G149" s="91"/>
    </row>
    <row r="150" spans="1:7" ht="13.5" thickBot="1">
      <c r="A150" s="82">
        <v>1</v>
      </c>
      <c r="B150" s="88"/>
      <c r="C150" s="83"/>
      <c r="D150" s="56">
        <v>2</v>
      </c>
      <c r="E150" s="56">
        <v>3</v>
      </c>
      <c r="F150" s="82">
        <v>4</v>
      </c>
      <c r="G150" s="83"/>
    </row>
    <row r="151" spans="1:7" ht="13.5" thickBot="1">
      <c r="A151" s="94" t="s">
        <v>46</v>
      </c>
      <c r="B151" s="102"/>
      <c r="C151" s="95"/>
      <c r="D151" s="14"/>
      <c r="E151" s="14"/>
      <c r="F151" s="103">
        <v>13226.07</v>
      </c>
      <c r="G151" s="109"/>
    </row>
    <row r="152" spans="1:7" ht="13.5" thickBot="1">
      <c r="A152" s="94" t="s">
        <v>69</v>
      </c>
      <c r="B152" s="102"/>
      <c r="C152" s="95"/>
      <c r="D152" s="14"/>
      <c r="E152" s="14"/>
      <c r="F152" s="103">
        <v>89928</v>
      </c>
      <c r="G152" s="109"/>
    </row>
    <row r="153" spans="5:7" ht="13.5" thickBot="1">
      <c r="E153" s="55" t="s">
        <v>14</v>
      </c>
      <c r="F153" s="115">
        <f>F151+F152</f>
        <v>103154.07</v>
      </c>
      <c r="G153" s="116"/>
    </row>
    <row r="155" spans="1:7" ht="12.75">
      <c r="A155" s="28"/>
      <c r="B155" s="28"/>
      <c r="C155" s="28"/>
      <c r="D155" s="28"/>
      <c r="E155" s="28"/>
      <c r="F155" s="29"/>
      <c r="G155" s="29"/>
    </row>
    <row r="156" spans="1:7" ht="12.75">
      <c r="A156" s="87" t="s">
        <v>47</v>
      </c>
      <c r="B156" s="87"/>
      <c r="C156" s="87"/>
      <c r="D156" s="87"/>
      <c r="E156" s="87"/>
      <c r="F156" s="87"/>
      <c r="G156" s="87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61" t="s">
        <v>71</v>
      </c>
      <c r="C158" s="50"/>
      <c r="D158" s="50"/>
      <c r="E158" s="50"/>
      <c r="F158" s="50"/>
      <c r="G158" s="50"/>
    </row>
    <row r="159" ht="13.5" thickBot="1"/>
    <row r="160" spans="1:7" ht="13.5" thickBot="1">
      <c r="A160" s="4" t="s">
        <v>15</v>
      </c>
      <c r="B160" s="98" t="s">
        <v>4</v>
      </c>
      <c r="C160" s="112"/>
      <c r="D160" s="112"/>
      <c r="E160" s="99"/>
      <c r="F160" s="98" t="s">
        <v>24</v>
      </c>
      <c r="G160" s="99"/>
    </row>
    <row r="161" spans="1:7" ht="13.5" thickBot="1">
      <c r="A161" s="57">
        <v>1</v>
      </c>
      <c r="B161" s="82">
        <v>2</v>
      </c>
      <c r="C161" s="88"/>
      <c r="D161" s="88"/>
      <c r="E161" s="83"/>
      <c r="F161" s="82">
        <v>3</v>
      </c>
      <c r="G161" s="83"/>
    </row>
    <row r="162" spans="1:7" ht="13.5" thickBot="1">
      <c r="A162" s="23">
        <v>1</v>
      </c>
      <c r="B162" s="84" t="s">
        <v>48</v>
      </c>
      <c r="C162" s="105"/>
      <c r="D162" s="105"/>
      <c r="E162" s="85"/>
      <c r="F162" s="113"/>
      <c r="G162" s="114"/>
    </row>
    <row r="163" spans="1:7" ht="13.5" thickBot="1">
      <c r="A163" s="23"/>
      <c r="B163" s="84"/>
      <c r="C163" s="105"/>
      <c r="D163" s="105"/>
      <c r="E163" s="85"/>
      <c r="F163" s="117"/>
      <c r="G163" s="118"/>
    </row>
    <row r="164" spans="1:7" ht="13.5" thickBot="1">
      <c r="A164" s="24"/>
      <c r="B164" s="119"/>
      <c r="C164" s="120"/>
      <c r="D164" s="120"/>
      <c r="E164" s="121"/>
      <c r="F164" s="122"/>
      <c r="G164" s="123"/>
    </row>
    <row r="165" spans="2:7" ht="13.5" thickBot="1">
      <c r="B165" s="124" t="s">
        <v>14</v>
      </c>
      <c r="C165" s="124"/>
      <c r="D165" s="124"/>
      <c r="E165" s="107"/>
      <c r="F165" s="125">
        <f>F162+F163</f>
        <v>0</v>
      </c>
      <c r="G165" s="126"/>
    </row>
    <row r="166" spans="2:7" ht="12.75">
      <c r="B166" s="45"/>
      <c r="C166" s="45"/>
      <c r="D166" s="45"/>
      <c r="E166" s="45"/>
      <c r="F166" s="44"/>
      <c r="G166" s="44"/>
    </row>
    <row r="167" spans="1:7" ht="12.75">
      <c r="A167" s="87" t="s">
        <v>90</v>
      </c>
      <c r="B167" s="87"/>
      <c r="C167" s="87"/>
      <c r="D167" s="87"/>
      <c r="E167" s="87"/>
      <c r="F167" s="87"/>
      <c r="G167" s="87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61" t="s">
        <v>71</v>
      </c>
      <c r="C169" s="50"/>
      <c r="D169" s="50"/>
      <c r="E169" s="50"/>
      <c r="F169" s="50"/>
      <c r="G169" s="50"/>
    </row>
    <row r="170" ht="13.5" thickBot="1"/>
    <row r="171" spans="1:7" ht="13.5" thickBot="1">
      <c r="A171" s="4" t="s">
        <v>15</v>
      </c>
      <c r="B171" s="98" t="s">
        <v>4</v>
      </c>
      <c r="C171" s="112"/>
      <c r="D171" s="112"/>
      <c r="E171" s="99"/>
      <c r="F171" s="98" t="s">
        <v>24</v>
      </c>
      <c r="G171" s="99"/>
    </row>
    <row r="172" spans="1:7" ht="13.5" thickBot="1">
      <c r="A172" s="57">
        <v>1</v>
      </c>
      <c r="B172" s="82">
        <v>2</v>
      </c>
      <c r="C172" s="88"/>
      <c r="D172" s="88"/>
      <c r="E172" s="83"/>
      <c r="F172" s="82">
        <v>3</v>
      </c>
      <c r="G172" s="83"/>
    </row>
    <row r="173" spans="1:7" ht="13.5" thickBot="1">
      <c r="A173" s="23">
        <v>1</v>
      </c>
      <c r="B173" s="84" t="s">
        <v>91</v>
      </c>
      <c r="C173" s="105"/>
      <c r="D173" s="105"/>
      <c r="E173" s="85"/>
      <c r="F173" s="113">
        <v>64334.18</v>
      </c>
      <c r="G173" s="114"/>
    </row>
    <row r="174" spans="1:7" ht="13.5" thickBot="1">
      <c r="A174" s="23"/>
      <c r="B174" s="84"/>
      <c r="C174" s="105"/>
      <c r="D174" s="105"/>
      <c r="E174" s="85"/>
      <c r="F174" s="117"/>
      <c r="G174" s="118"/>
    </row>
    <row r="175" spans="1:7" ht="13.5" thickBot="1">
      <c r="A175" s="24"/>
      <c r="B175" s="119"/>
      <c r="C175" s="120"/>
      <c r="D175" s="120"/>
      <c r="E175" s="121"/>
      <c r="F175" s="122"/>
      <c r="G175" s="123"/>
    </row>
    <row r="176" spans="2:7" ht="13.5" thickBot="1">
      <c r="B176" s="124" t="s">
        <v>14</v>
      </c>
      <c r="C176" s="124"/>
      <c r="D176" s="124"/>
      <c r="E176" s="107"/>
      <c r="F176" s="125">
        <f>F173+F174</f>
        <v>64334.18</v>
      </c>
      <c r="G176" s="126"/>
    </row>
    <row r="178" spans="6:7" ht="12.75">
      <c r="F178" s="26"/>
      <c r="G178" s="26">
        <f>G142+G52+G8</f>
        <v>4856865.64</v>
      </c>
    </row>
    <row r="179" spans="1:7" ht="12.75">
      <c r="A179" s="1" t="s">
        <v>104</v>
      </c>
      <c r="E179" s="2" t="s">
        <v>1</v>
      </c>
      <c r="G179" s="2" t="s">
        <v>98</v>
      </c>
    </row>
    <row r="181" spans="1:7" ht="12.75">
      <c r="A181" s="1" t="s">
        <v>77</v>
      </c>
      <c r="D181" s="2"/>
      <c r="G181" s="26"/>
    </row>
  </sheetData>
  <sheetProtection/>
  <mergeCells count="178">
    <mergeCell ref="B165:E165"/>
    <mergeCell ref="F165:G165"/>
    <mergeCell ref="A167:G167"/>
    <mergeCell ref="B176:E176"/>
    <mergeCell ref="F176:G176"/>
    <mergeCell ref="A136:B136"/>
    <mergeCell ref="F137:G137"/>
    <mergeCell ref="A142:F142"/>
    <mergeCell ref="A144:G144"/>
    <mergeCell ref="A148:C149"/>
    <mergeCell ref="A110:C110"/>
    <mergeCell ref="F111:G111"/>
    <mergeCell ref="A116:C117"/>
    <mergeCell ref="D116:D117"/>
    <mergeCell ref="E116:E117"/>
    <mergeCell ref="F116:G117"/>
    <mergeCell ref="F110:G110"/>
    <mergeCell ref="B101:D101"/>
    <mergeCell ref="F102:G102"/>
    <mergeCell ref="A105:C106"/>
    <mergeCell ref="D105:D106"/>
    <mergeCell ref="E105:E106"/>
    <mergeCell ref="F105:G106"/>
    <mergeCell ref="A60:D60"/>
    <mergeCell ref="A63:G63"/>
    <mergeCell ref="A67:A68"/>
    <mergeCell ref="B67:C68"/>
    <mergeCell ref="D67:D68"/>
    <mergeCell ref="F67:F68"/>
    <mergeCell ref="B56:B57"/>
    <mergeCell ref="C56:C57"/>
    <mergeCell ref="D56:D57"/>
    <mergeCell ref="E56:E57"/>
    <mergeCell ref="F56:F57"/>
    <mergeCell ref="G56:G57"/>
    <mergeCell ref="A108:C108"/>
    <mergeCell ref="F108:G108"/>
    <mergeCell ref="A47:D47"/>
    <mergeCell ref="B69:C69"/>
    <mergeCell ref="B70:C70"/>
    <mergeCell ref="A28:B28"/>
    <mergeCell ref="A34:B35"/>
    <mergeCell ref="C34:C35"/>
    <mergeCell ref="D34:D35"/>
    <mergeCell ref="E34:E35"/>
    <mergeCell ref="A12:D12"/>
    <mergeCell ref="A13:D13"/>
    <mergeCell ref="A43:G43"/>
    <mergeCell ref="A48:D48"/>
    <mergeCell ref="A52:F52"/>
    <mergeCell ref="A107:C107"/>
    <mergeCell ref="F107:G107"/>
    <mergeCell ref="A38:B38"/>
    <mergeCell ref="A54:G54"/>
    <mergeCell ref="A56:A57"/>
    <mergeCell ref="A1:G1"/>
    <mergeCell ref="A2:G2"/>
    <mergeCell ref="A3:G3"/>
    <mergeCell ref="A5:G5"/>
    <mergeCell ref="A8:F8"/>
    <mergeCell ref="A10:G10"/>
    <mergeCell ref="A14:D14"/>
    <mergeCell ref="A15:D15"/>
    <mergeCell ref="A16:D16"/>
    <mergeCell ref="A17:D17"/>
    <mergeCell ref="A21:G21"/>
    <mergeCell ref="A23:B24"/>
    <mergeCell ref="C23:C24"/>
    <mergeCell ref="D23:D24"/>
    <mergeCell ref="E23:E24"/>
    <mergeCell ref="F23:F24"/>
    <mergeCell ref="G23:G24"/>
    <mergeCell ref="A25:B25"/>
    <mergeCell ref="A26:B26"/>
    <mergeCell ref="A27:B27"/>
    <mergeCell ref="A45:D45"/>
    <mergeCell ref="A46:D46"/>
    <mergeCell ref="A36:B36"/>
    <mergeCell ref="A37:B37"/>
    <mergeCell ref="B71:C71"/>
    <mergeCell ref="B73:C73"/>
    <mergeCell ref="B72:C72"/>
    <mergeCell ref="B74:C74"/>
    <mergeCell ref="A75:D75"/>
    <mergeCell ref="B81:D81"/>
    <mergeCell ref="F81:G81"/>
    <mergeCell ref="B82:D82"/>
    <mergeCell ref="F82:G82"/>
    <mergeCell ref="B83:D83"/>
    <mergeCell ref="F83:G83"/>
    <mergeCell ref="B84:D84"/>
    <mergeCell ref="F84:G84"/>
    <mergeCell ref="B85:D85"/>
    <mergeCell ref="F85:G85"/>
    <mergeCell ref="B86:D86"/>
    <mergeCell ref="F86:G86"/>
    <mergeCell ref="F99:G99"/>
    <mergeCell ref="B88:D88"/>
    <mergeCell ref="F88:G88"/>
    <mergeCell ref="F90:G90"/>
    <mergeCell ref="B95:D95"/>
    <mergeCell ref="F95:G95"/>
    <mergeCell ref="F89:G89"/>
    <mergeCell ref="B89:D89"/>
    <mergeCell ref="B100:D100"/>
    <mergeCell ref="B98:D98"/>
    <mergeCell ref="F98:G98"/>
    <mergeCell ref="B99:D99"/>
    <mergeCell ref="F91:G91"/>
    <mergeCell ref="B96:D96"/>
    <mergeCell ref="F96:G96"/>
    <mergeCell ref="A120:C120"/>
    <mergeCell ref="F120:G120"/>
    <mergeCell ref="F100:G100"/>
    <mergeCell ref="A118:C118"/>
    <mergeCell ref="F118:G118"/>
    <mergeCell ref="A119:C119"/>
    <mergeCell ref="F119:G119"/>
    <mergeCell ref="F101:G101"/>
    <mergeCell ref="A109:C109"/>
    <mergeCell ref="F109:G109"/>
    <mergeCell ref="F121:G121"/>
    <mergeCell ref="A121:C121"/>
    <mergeCell ref="F122:G122"/>
    <mergeCell ref="A126:B127"/>
    <mergeCell ref="C126:C127"/>
    <mergeCell ref="A128:B128"/>
    <mergeCell ref="F128:G128"/>
    <mergeCell ref="A129:B129"/>
    <mergeCell ref="F129:G129"/>
    <mergeCell ref="D126:D127"/>
    <mergeCell ref="E126:E127"/>
    <mergeCell ref="F126:G127"/>
    <mergeCell ref="A130:B130"/>
    <mergeCell ref="F130:G130"/>
    <mergeCell ref="A131:B131"/>
    <mergeCell ref="F131:G131"/>
    <mergeCell ref="A132:B132"/>
    <mergeCell ref="F132:G132"/>
    <mergeCell ref="A133:B133"/>
    <mergeCell ref="F133:G133"/>
    <mergeCell ref="A134:B134"/>
    <mergeCell ref="F134:G134"/>
    <mergeCell ref="F151:G151"/>
    <mergeCell ref="A135:B135"/>
    <mergeCell ref="F135:G135"/>
    <mergeCell ref="F136:G136"/>
    <mergeCell ref="D148:D149"/>
    <mergeCell ref="E148:E149"/>
    <mergeCell ref="F148:G149"/>
    <mergeCell ref="A152:C152"/>
    <mergeCell ref="F153:G153"/>
    <mergeCell ref="A156:G156"/>
    <mergeCell ref="B160:E160"/>
    <mergeCell ref="F160:G160"/>
    <mergeCell ref="A150:C150"/>
    <mergeCell ref="F150:G150"/>
    <mergeCell ref="A151:C151"/>
    <mergeCell ref="B164:E164"/>
    <mergeCell ref="F164:G164"/>
    <mergeCell ref="A4:G4"/>
    <mergeCell ref="B161:E161"/>
    <mergeCell ref="F161:G161"/>
    <mergeCell ref="B162:E162"/>
    <mergeCell ref="F162:G162"/>
    <mergeCell ref="B163:E163"/>
    <mergeCell ref="F163:G163"/>
    <mergeCell ref="F152:G152"/>
    <mergeCell ref="B174:E174"/>
    <mergeCell ref="F174:G174"/>
    <mergeCell ref="B175:E175"/>
    <mergeCell ref="F175:G175"/>
    <mergeCell ref="B171:E171"/>
    <mergeCell ref="F171:G171"/>
    <mergeCell ref="B172:E172"/>
    <mergeCell ref="F172:G172"/>
    <mergeCell ref="B173:E173"/>
    <mergeCell ref="F173:G17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2" r:id="rId1"/>
  <rowBreaks count="2" manualBreakCount="2">
    <brk id="50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2018-03-05T21:05:18Z</cp:lastPrinted>
  <dcterms:created xsi:type="dcterms:W3CDTF">2018-03-06T01:43:04Z</dcterms:created>
  <dcterms:modified xsi:type="dcterms:W3CDTF">2018-03-06T01:43:04Z</dcterms:modified>
  <cp:category/>
  <cp:version/>
  <cp:contentType/>
  <cp:contentStatus/>
</cp:coreProperties>
</file>